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mfile\desktop$\mn-nakamura-shigeto\Desktop\R3.1.22公営企業に係る経営比較分析表（令和元年度決算）の分析等について\提出用\"/>
    </mc:Choice>
  </mc:AlternateContent>
  <workbookProtection workbookAlgorithmName="SHA-512" workbookHashValue="ZmyR7tYvt6MDf8HQB/bjdCHSXFt7BhxBzdRoXVJPJ1Ftd33CpPfsrY3XwfaZ/I0B8MJx/RDLc/QC5jVnu/aDgg==" workbookSaltValue="vGm4uEmFvgBIEpYm2QwY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<sst xmlns="http://schemas.openxmlformats.org/spreadsheetml/2006/main" count="236" uniqueCount="118">
  <si>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</si>
  <si>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</si>
  <si>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</si>
  <si>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</si>
  <si>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</si>
  <si>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</si>
  <si>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</si>
  <si>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</si>
  <si>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</si>
  <si>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</si>
  <si>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</si>
  <si>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</si>
  <si>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</si>
  <si>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</si>
  <si>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</si>
  <si>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</si>
  <si>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</si>
  <si>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</si>
  <si>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</si>
  <si>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</si>
  <si>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</si>
  <si>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</si>
  <si>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</si>
  <si>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</si>
  <si>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</si>
  <si>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</si>
  <si>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</si>
  <si>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</si>
  <si>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</si>
  <si>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</si>
  <si>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</si>
  <si>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</si>
  <si>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</si>
  <si>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</si>
  <si>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</si>
  <si>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</si>
  <si>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</si>
  <si>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</si>
  <si>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</si>
  <si>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</si>
  <si>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</si>
  <si>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</si>
  <si>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</si>
  <si>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</si>
  <si>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</si>
  <si>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</si>
  <si>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</si>
  <si>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</si>
  <si>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</si>
  <si>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</si>
  <si>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</si>
  <si>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</si>
  <si>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</si>
  <si>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</si>
  <si>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</si>
  <si>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</si>
  <si>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</si>
  <si>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</si>
  <si>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</si>
  <si>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</si>
  <si>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</si>
  <si>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</si>
  <si>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</si>
  <si>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</si>
  <si>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</si>
  <si>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</si>
  <si>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</si>
  <si>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</si>
  <si>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</si>
  <si>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</si>
  <si>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</si>
  <si>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</si>
  <si>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</si>
  <si>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</si>
  <si>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</si>
  <si>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</si>
  <si>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</si>
  <si>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</si>
  <si>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</si>
  <si>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</si>
  <si>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</si>
  <si>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</si>
  <si>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</si>
  <si>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</si>
  <si>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</si>
  <si>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</si>
  <si>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</si>
  <si>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</si>
  <si>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</si>
  <si>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</si>
  <si>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</si>
  <si>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</si>
  <si>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</si>
  <si>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</si>
  <si>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</si>
  <si>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</si>
  <si>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</si>
  <si>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</si>
  <si>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</si>
  <si>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</si>
  <si>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</si>
  <si>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</si>
  <si>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</si>
  <si>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</si>
  <si>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</si>
  <si>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</si>
  <si>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</si>
  <si>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</si>
  <si>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</si>
  <si>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</si>
  <si>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</si>
  <si>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</si>
  <si>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</si>
  <si>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</si>
  <si>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</si>
  <si>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管渠改善率は、平成9～14年度に供用開始されてから、まだ耐用年数を経過していないことから、管渠更新はしていないため0.00％である。</t>
    <rPh sb="1" eb="3">
      <t>カンキョ</t>
    </rPh>
    <rPh sb="3" eb="5">
      <t>カイゼン</t>
    </rPh>
    <rPh sb="5" eb="6">
      <t>リツ</t>
    </rPh>
    <rPh sb="8" eb="10">
      <t>ヘイセイ</t>
    </rPh>
    <rPh sb="14" eb="15">
      <t>ネン</t>
    </rPh>
    <rPh sb="15" eb="16">
      <t>ド</t>
    </rPh>
    <rPh sb="17" eb="19">
      <t>キョウヨウ</t>
    </rPh>
    <rPh sb="19" eb="21">
      <t>カイシ</t>
    </rPh>
    <rPh sb="29" eb="31">
      <t>タイヨウ</t>
    </rPh>
    <rPh sb="31" eb="33">
      <t>ネンスウ</t>
    </rPh>
    <rPh sb="34" eb="36">
      <t>ケイカ</t>
    </rPh>
    <rPh sb="46" eb="48">
      <t>カンキョ</t>
    </rPh>
    <rPh sb="48" eb="50">
      <t>コウシン</t>
    </rPh>
    <phoneticPr fontId="4"/>
  </si>
  <si>
    <t>　現状では経営の健全性は保たれているが、地方債償還金については一般会計繰入金に頼っており、これからは人口減少や長寿命化事業による施設更新の増加が見込まれるため、繰入金の圧縮を図り、収支比率や経費回収率を現状維持できるように、料金及び投資計画の適正化に向けた検討が必要となってくる。
　効率性に関しては、類似団体より施設利用率は若干高いが、水洗化率が低くなっていることから、水洗化率を向上するための取組が求められる。
　管渠改善はまだ耐用年数を経過していないため、当面更新の必要はないが、不明処理水（処理水量－有収水量）があることから漏水調査等の管渠改善対策が望まれる。
　</t>
    <rPh sb="1" eb="3">
      <t>ゲンジョウ</t>
    </rPh>
    <rPh sb="5" eb="7">
      <t>ケイエイ</t>
    </rPh>
    <rPh sb="8" eb="11">
      <t>ケンゼンセイ</t>
    </rPh>
    <rPh sb="12" eb="13">
      <t>タモ</t>
    </rPh>
    <rPh sb="20" eb="23">
      <t>チホウサイ</t>
    </rPh>
    <rPh sb="23" eb="26">
      <t>ショウカンキン</t>
    </rPh>
    <rPh sb="31" eb="33">
      <t>イッパン</t>
    </rPh>
    <rPh sb="33" eb="35">
      <t>カイケイ</t>
    </rPh>
    <rPh sb="35" eb="37">
      <t>クリイレ</t>
    </rPh>
    <rPh sb="37" eb="38">
      <t>キン</t>
    </rPh>
    <rPh sb="39" eb="40">
      <t>タヨ</t>
    </rPh>
    <rPh sb="50" eb="52">
      <t>ジンコウ</t>
    </rPh>
    <rPh sb="52" eb="54">
      <t>ゲンショウ</t>
    </rPh>
    <rPh sb="55" eb="56">
      <t>チョウ</t>
    </rPh>
    <rPh sb="56" eb="59">
      <t>ジュミョウカ</t>
    </rPh>
    <rPh sb="59" eb="61">
      <t>ジギョウ</t>
    </rPh>
    <rPh sb="64" eb="66">
      <t>シセツ</t>
    </rPh>
    <rPh sb="66" eb="68">
      <t>コウシン</t>
    </rPh>
    <rPh sb="69" eb="71">
      <t>ゾウカ</t>
    </rPh>
    <rPh sb="72" eb="74">
      <t>ミコ</t>
    </rPh>
    <rPh sb="80" eb="82">
      <t>クリイレ</t>
    </rPh>
    <rPh sb="82" eb="83">
      <t>キン</t>
    </rPh>
    <rPh sb="84" eb="86">
      <t>アッシュク</t>
    </rPh>
    <rPh sb="87" eb="88">
      <t>ハカ</t>
    </rPh>
    <rPh sb="90" eb="92">
      <t>シュウシ</t>
    </rPh>
    <rPh sb="92" eb="94">
      <t>ヒリツ</t>
    </rPh>
    <rPh sb="95" eb="97">
      <t>ケイヒ</t>
    </rPh>
    <rPh sb="97" eb="99">
      <t>カイシュウ</t>
    </rPh>
    <rPh sb="99" eb="100">
      <t>リツ</t>
    </rPh>
    <rPh sb="101" eb="103">
      <t>ゲンジョウ</t>
    </rPh>
    <rPh sb="103" eb="105">
      <t>イジ</t>
    </rPh>
    <rPh sb="112" eb="114">
      <t>リョウキン</t>
    </rPh>
    <rPh sb="114" eb="115">
      <t>オヨ</t>
    </rPh>
    <rPh sb="116" eb="118">
      <t>トウシ</t>
    </rPh>
    <rPh sb="121" eb="124">
      <t>テキセイカ</t>
    </rPh>
    <rPh sb="125" eb="126">
      <t>ム</t>
    </rPh>
    <rPh sb="128" eb="130">
      <t>ケントウ</t>
    </rPh>
    <rPh sb="131" eb="133">
      <t>ヒツヨウ</t>
    </rPh>
    <rPh sb="142" eb="145">
      <t>コウリツセイ</t>
    </rPh>
    <rPh sb="146" eb="147">
      <t>カン</t>
    </rPh>
    <rPh sb="151" eb="153">
      <t>ルイジ</t>
    </rPh>
    <rPh sb="153" eb="155">
      <t>ダンタイ</t>
    </rPh>
    <rPh sb="157" eb="159">
      <t>シセツ</t>
    </rPh>
    <rPh sb="159" eb="161">
      <t>リヨウ</t>
    </rPh>
    <rPh sb="163" eb="165">
      <t>ジャッカン</t>
    </rPh>
    <rPh sb="169" eb="172">
      <t>スイセンカ</t>
    </rPh>
    <rPh sb="172" eb="173">
      <t>リツ</t>
    </rPh>
    <rPh sb="174" eb="175">
      <t>ヒク</t>
    </rPh>
    <rPh sb="186" eb="189">
      <t>スイセンカ</t>
    </rPh>
    <rPh sb="189" eb="190">
      <t>リツ</t>
    </rPh>
    <rPh sb="191" eb="193">
      <t>コウジョウ</t>
    </rPh>
    <rPh sb="201" eb="202">
      <t>モト</t>
    </rPh>
    <rPh sb="209" eb="211">
      <t>カンキョ</t>
    </rPh>
    <rPh sb="211" eb="213">
      <t>カイゼン</t>
    </rPh>
    <rPh sb="216" eb="218">
      <t>タイヨウ</t>
    </rPh>
    <rPh sb="218" eb="220">
      <t>ネンスウ</t>
    </rPh>
    <rPh sb="221" eb="223">
      <t>ケイカ</t>
    </rPh>
    <rPh sb="231" eb="233">
      <t>トウメン</t>
    </rPh>
    <rPh sb="233" eb="235">
      <t>コウシン</t>
    </rPh>
    <rPh sb="236" eb="238">
      <t>ヒツヨウ</t>
    </rPh>
    <rPh sb="243" eb="245">
      <t>フメイ</t>
    </rPh>
    <rPh sb="245" eb="247">
      <t>ショリ</t>
    </rPh>
    <rPh sb="247" eb="248">
      <t>スイ</t>
    </rPh>
    <rPh sb="249" eb="251">
      <t>ショリ</t>
    </rPh>
    <rPh sb="251" eb="253">
      <t>スイリョウ</t>
    </rPh>
    <rPh sb="254" eb="256">
      <t>ユウシュウ</t>
    </rPh>
    <rPh sb="256" eb="258">
      <t>スイリョウ</t>
    </rPh>
    <rPh sb="266" eb="268">
      <t>ロウスイ</t>
    </rPh>
    <rPh sb="268" eb="270">
      <t>チョウサ</t>
    </rPh>
    <rPh sb="270" eb="271">
      <t>トウ</t>
    </rPh>
    <rPh sb="272" eb="274">
      <t>カンキョ</t>
    </rPh>
    <rPh sb="274" eb="276">
      <t>カイゼン</t>
    </rPh>
    <rPh sb="276" eb="278">
      <t>タイサク</t>
    </rPh>
    <rPh sb="279" eb="280">
      <t>ノゾ</t>
    </rPh>
    <phoneticPr fontId="4"/>
  </si>
  <si>
    <t>　収益的収支比率89.55％と経費回収率76.26％が共に下降傾向にあるが、使用料収入で汚水処理に係る費用をおおよそ賄えている。しかし、汚水処理原価が年々上昇しており費用の効率性の面から改善が必要である。また、総収益で地方債償還金を含む総費用もおおよそ賄えていることからも、健全な経営状況であると考えられる。しかしながら、地方債償還金については、その大部分を一般会計からの基準内繰入金に頼っている状況である。
　企業債残高は平成9年度に供用開始してからピークは過ぎ減少傾向にある。今後は長寿命化事業による施設更新等で償還額は増加していくことが予測されるが、償還完了等で企業債残高については減少していくものと考えられる。対事業規模比率が類似団体平均より20.9％低くなっているが、地方債償還金をほぼ全額を一般会計からの繰入金により補っており、今後も償還完了で減少していくと思われる。
　施設利用率は類似団体平均より4.57％上回るが47.04％と低く、水洗化率は2.89％類似団体平均を下回ることから、処理能力に対し比較的余裕を持った施設稼働状況となっているが、最大時には稼働率が上昇するので一概に効率性が低いとは言い切れない。水洗化率はここ数年増加傾向にあり、水洗化率が向上すれば施設利用率もそれに伴い上がっていくものと考えられる。
　</t>
    <rPh sb="1" eb="3">
      <t>シュウエキ</t>
    </rPh>
    <rPh sb="3" eb="4">
      <t>テキ</t>
    </rPh>
    <rPh sb="4" eb="6">
      <t>シュウシ</t>
    </rPh>
    <rPh sb="6" eb="8">
      <t>ヒリツ</t>
    </rPh>
    <rPh sb="15" eb="17">
      <t>ケイヒ</t>
    </rPh>
    <rPh sb="17" eb="19">
      <t>カイシュウ</t>
    </rPh>
    <rPh sb="19" eb="20">
      <t>リツ</t>
    </rPh>
    <rPh sb="27" eb="28">
      <t>トモ</t>
    </rPh>
    <rPh sb="29" eb="31">
      <t>カコウ</t>
    </rPh>
    <rPh sb="31" eb="33">
      <t>ケイコウ</t>
    </rPh>
    <rPh sb="68" eb="70">
      <t>オスイ</t>
    </rPh>
    <rPh sb="70" eb="72">
      <t>ショリ</t>
    </rPh>
    <rPh sb="72" eb="74">
      <t>ゲンカ</t>
    </rPh>
    <rPh sb="75" eb="77">
      <t>ネンネン</t>
    </rPh>
    <rPh sb="77" eb="79">
      <t>ジョウショウ</t>
    </rPh>
    <rPh sb="83" eb="85">
      <t>ヒヨウ</t>
    </rPh>
    <rPh sb="86" eb="89">
      <t>コウリツセイ</t>
    </rPh>
    <rPh sb="90" eb="91">
      <t>メン</t>
    </rPh>
    <rPh sb="93" eb="95">
      <t>カイゼン</t>
    </rPh>
    <rPh sb="96" eb="98">
      <t>ヒツヨウ</t>
    </rPh>
    <rPh sb="105" eb="108">
      <t>ソウシュウエキ</t>
    </rPh>
    <rPh sb="109" eb="112">
      <t>チホウサイ</t>
    </rPh>
    <rPh sb="112" eb="115">
      <t>ショウカンキン</t>
    </rPh>
    <rPh sb="116" eb="117">
      <t>フク</t>
    </rPh>
    <rPh sb="126" eb="127">
      <t>マカナ</t>
    </rPh>
    <rPh sb="137" eb="139">
      <t>ケンゼン</t>
    </rPh>
    <rPh sb="140" eb="142">
      <t>ケイエイ</t>
    </rPh>
    <rPh sb="142" eb="144">
      <t>ジョウキョウ</t>
    </rPh>
    <rPh sb="148" eb="149">
      <t>カンガ</t>
    </rPh>
    <rPh sb="175" eb="178">
      <t>ダイブブン</t>
    </rPh>
    <rPh sb="193" eb="194">
      <t>タヨ</t>
    </rPh>
    <rPh sb="198" eb="200">
      <t>ジョウキョウ</t>
    </rPh>
    <rPh sb="206" eb="208">
      <t>キギョウ</t>
    </rPh>
    <rPh sb="208" eb="209">
      <t>サイ</t>
    </rPh>
    <rPh sb="209" eb="211">
      <t>ザンダカ</t>
    </rPh>
    <rPh sb="212" eb="214">
      <t>ヘイセイ</t>
    </rPh>
    <rPh sb="215" eb="217">
      <t>ネンド</t>
    </rPh>
    <rPh sb="218" eb="220">
      <t>キョウヨウ</t>
    </rPh>
    <rPh sb="220" eb="222">
      <t>カイシ</t>
    </rPh>
    <rPh sb="230" eb="231">
      <t>ス</t>
    </rPh>
    <rPh sb="232" eb="234">
      <t>ゲンショウ</t>
    </rPh>
    <rPh sb="234" eb="236">
      <t>ケイコウ</t>
    </rPh>
    <rPh sb="240" eb="242">
      <t>コンゴ</t>
    </rPh>
    <rPh sb="243" eb="244">
      <t>チョウ</t>
    </rPh>
    <rPh sb="244" eb="247">
      <t>ジュミョウカ</t>
    </rPh>
    <rPh sb="247" eb="249">
      <t>ジギョウ</t>
    </rPh>
    <rPh sb="252" eb="254">
      <t>シセツ</t>
    </rPh>
    <rPh sb="254" eb="256">
      <t>コウシン</t>
    </rPh>
    <rPh sb="256" eb="257">
      <t>トウ</t>
    </rPh>
    <rPh sb="258" eb="260">
      <t>ショウカン</t>
    </rPh>
    <rPh sb="260" eb="261">
      <t>ガク</t>
    </rPh>
    <rPh sb="262" eb="264">
      <t>ゾウカ</t>
    </rPh>
    <rPh sb="271" eb="273">
      <t>ヨソク</t>
    </rPh>
    <rPh sb="278" eb="280">
      <t>ショウカン</t>
    </rPh>
    <rPh sb="280" eb="282">
      <t>カンリョウ</t>
    </rPh>
    <rPh sb="282" eb="283">
      <t>トウ</t>
    </rPh>
    <rPh sb="284" eb="286">
      <t>キギョウ</t>
    </rPh>
    <rPh sb="286" eb="287">
      <t>サイ</t>
    </rPh>
    <rPh sb="287" eb="289">
      <t>ザンダカ</t>
    </rPh>
    <rPh sb="294" eb="296">
      <t>ゲンショウ</t>
    </rPh>
    <rPh sb="303" eb="304">
      <t>カンガ</t>
    </rPh>
    <rPh sb="309" eb="310">
      <t>タイ</t>
    </rPh>
    <rPh sb="310" eb="312">
      <t>ジギョウ</t>
    </rPh>
    <rPh sb="312" eb="314">
      <t>キボ</t>
    </rPh>
    <rPh sb="314" eb="316">
      <t>ヒリツ</t>
    </rPh>
    <rPh sb="330" eb="331">
      <t>ヒク</t>
    </rPh>
    <rPh sb="339" eb="342">
      <t>チホウサイ</t>
    </rPh>
    <rPh sb="342" eb="345">
      <t>ショウカンキン</t>
    </rPh>
    <rPh sb="348" eb="350">
      <t>ゼンガク</t>
    </rPh>
    <rPh sb="351" eb="353">
      <t>イッパン</t>
    </rPh>
    <rPh sb="353" eb="355">
      <t>カイケイ</t>
    </rPh>
    <rPh sb="358" eb="360">
      <t>クリイレ</t>
    </rPh>
    <rPh sb="360" eb="361">
      <t>キン</t>
    </rPh>
    <rPh sb="364" eb="365">
      <t>オギナ</t>
    </rPh>
    <rPh sb="370" eb="372">
      <t>コンゴ</t>
    </rPh>
    <rPh sb="373" eb="375">
      <t>ショウカン</t>
    </rPh>
    <rPh sb="375" eb="377">
      <t>カンリョウ</t>
    </rPh>
    <rPh sb="378" eb="380">
      <t>ゲンショウ</t>
    </rPh>
    <rPh sb="385" eb="386">
      <t>オモ</t>
    </rPh>
    <rPh sb="392" eb="394">
      <t>シセツ</t>
    </rPh>
    <rPh sb="394" eb="397">
      <t>リヨウリツ</t>
    </rPh>
    <rPh sb="398" eb="400">
      <t>ルイジ</t>
    </rPh>
    <rPh sb="400" eb="402">
      <t>ダンタイ</t>
    </rPh>
    <rPh sb="402" eb="404">
      <t>ヘイキン</t>
    </rPh>
    <rPh sb="411" eb="413">
      <t>ウワマワ</t>
    </rPh>
    <rPh sb="422" eb="423">
      <t>ヒク</t>
    </rPh>
    <rPh sb="425" eb="428">
      <t>スイセンカ</t>
    </rPh>
    <rPh sb="428" eb="429">
      <t>リツ</t>
    </rPh>
    <rPh sb="435" eb="437">
      <t>ルイジ</t>
    </rPh>
    <rPh sb="437" eb="439">
      <t>ダンタイ</t>
    </rPh>
    <rPh sb="439" eb="441">
      <t>ヘイキン</t>
    </rPh>
    <rPh sb="442" eb="444">
      <t>シタマワ</t>
    </rPh>
    <rPh sb="450" eb="452">
      <t>ショリ</t>
    </rPh>
    <rPh sb="452" eb="454">
      <t>ノウリョク</t>
    </rPh>
    <rPh sb="455" eb="456">
      <t>タイ</t>
    </rPh>
    <rPh sb="457" eb="460">
      <t>ヒカクテキ</t>
    </rPh>
    <rPh sb="460" eb="462">
      <t>ヨユウ</t>
    </rPh>
    <rPh sb="463" eb="464">
      <t>モ</t>
    </rPh>
    <rPh sb="466" eb="468">
      <t>シセツ</t>
    </rPh>
    <rPh sb="468" eb="470">
      <t>カドウ</t>
    </rPh>
    <rPh sb="470" eb="472">
      <t>ジョウキョウ</t>
    </rPh>
    <rPh sb="480" eb="482">
      <t>サイダイ</t>
    </rPh>
    <rPh sb="482" eb="483">
      <t>ジ</t>
    </rPh>
    <rPh sb="485" eb="487">
      <t>カドウ</t>
    </rPh>
    <rPh sb="487" eb="488">
      <t>リツ</t>
    </rPh>
    <rPh sb="489" eb="491">
      <t>ジョウショウ</t>
    </rPh>
    <rPh sb="495" eb="497">
      <t>イチガイ</t>
    </rPh>
    <rPh sb="498" eb="501">
      <t>コウリツセイ</t>
    </rPh>
    <rPh sb="502" eb="503">
      <t>ヒク</t>
    </rPh>
    <rPh sb="506" eb="507">
      <t>イ</t>
    </rPh>
    <rPh sb="508" eb="509">
      <t>キ</t>
    </rPh>
    <rPh sb="513" eb="516">
      <t>スイセンカ</t>
    </rPh>
    <rPh sb="516" eb="517">
      <t>リツ</t>
    </rPh>
    <rPh sb="520" eb="522">
      <t>スウネン</t>
    </rPh>
    <rPh sb="522" eb="524">
      <t>ゾウカ</t>
    </rPh>
    <rPh sb="524" eb="526">
      <t>ケイコウ</t>
    </rPh>
    <rPh sb="530" eb="533">
      <t>スイセンカ</t>
    </rPh>
    <rPh sb="533" eb="534">
      <t>リツ</t>
    </rPh>
    <rPh sb="535" eb="537">
      <t>コウジョウ</t>
    </rPh>
    <rPh sb="540" eb="542">
      <t>シセツ</t>
    </rPh>
    <rPh sb="542" eb="545">
      <t>リヨウリツ</t>
    </rPh>
    <rPh sb="549" eb="550">
      <t>トモナ</t>
    </rPh>
    <rPh sb="551" eb="552">
      <t>ア</t>
    </rPh>
    <rPh sb="560" eb="56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</si>
</sst>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80-439D-9BF2-2F163E7672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CF80-439D-9BF2-2F163E7672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47.04</c:v>
                </c:pt>
                <c:pt idx="1">
                  <c:v>47.04</c:v>
                </c:pt>
                <c:pt idx="2">
                  <c:v>47.04</c:v>
                </c:pt>
                <c:pt idx="3">
                  <c:v>47.04</c:v>
                </c:pt>
                <c:pt idx="4">
                  <c:v>47.04</c:v>
                </c:pt>
              </c:numCache>
            </c:numRef>
          </c:val>
          <c:extLst>
            <c:ext xmlns:c16="http://schemas.microsoft.com/office/drawing/2014/chart" uri="{C3380CC4-5D6E-409C-BE32-E72D297353CC}">
              <c16:uniqueId val="{00000000-830E-45C4-947F-3367B1A335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830E-45C4-947F-3367B1A335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79.39</c:v>
                </c:pt>
                <c:pt idx="1">
                  <c:v>79.48</c:v>
                </c:pt>
                <c:pt idx="2">
                  <c:v>79.790000000000006</c:v>
                </c:pt>
                <c:pt idx="3">
                  <c:v>80.069999999999993</c:v>
                </c:pt>
                <c:pt idx="4">
                  <c:v>80.86</c:v>
                </c:pt>
              </c:numCache>
            </c:numRef>
          </c:val>
          <c:extLst>
            <c:ext xmlns:c16="http://schemas.microsoft.com/office/drawing/2014/chart" uri="{C3380CC4-5D6E-409C-BE32-E72D297353CC}">
              <c16:uniqueId val="{00000000-CBFC-4CAD-9678-07434F91A3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CBFC-4CAD-9678-07434F91A3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100.68</c:v>
                </c:pt>
                <c:pt idx="1">
                  <c:v>98.83</c:v>
                </c:pt>
                <c:pt idx="2">
                  <c:v>98.02</c:v>
                </c:pt>
                <c:pt idx="3">
                  <c:v>96.34</c:v>
                </c:pt>
                <c:pt idx="4">
                  <c:v>89.55</c:v>
                </c:pt>
              </c:numCache>
            </c:numRef>
          </c:val>
          <c:extLst>
            <c:ext xmlns:c16="http://schemas.microsoft.com/office/drawing/2014/chart" uri="{C3380CC4-5D6E-409C-BE32-E72D297353CC}">
              <c16:uniqueId val="{00000000-E640-428D-BDAD-16287BC368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40-428D-BDAD-16287BC368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5-449F-9B89-BF17C9DE1B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5-449F-9B89-BF17C9DE1B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60-4656-8B81-8CF7053969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60-4656-8B81-8CF7053969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5-40F0-A4B3-9D9E088B2B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5-40F0-A4B3-9D9E088B2B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EA-42E6-8F4F-3486C8122B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EA-42E6-8F4F-3486C8122B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15.44</c:v>
                </c:pt>
                <c:pt idx="1">
                  <c:v>14.49</c:v>
                </c:pt>
                <c:pt idx="2">
                  <c:v>1316.69</c:v>
                </c:pt>
                <c:pt idx="3">
                  <c:v>1284.0999999999999</c:v>
                </c:pt>
                <c:pt idx="4">
                  <c:v>1185.8900000000001</c:v>
                </c:pt>
              </c:numCache>
            </c:numRef>
          </c:val>
          <c:extLst>
            <c:ext xmlns:c16="http://schemas.microsoft.com/office/drawing/2014/chart" uri="{C3380CC4-5D6E-409C-BE32-E72D297353CC}">
              <c16:uniqueId val="{00000000-015D-404A-87A4-A9ACE4FDE0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15D-404A-87A4-A9ACE4FDE0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101.5</c:v>
                </c:pt>
                <c:pt idx="1">
                  <c:v>97.24</c:v>
                </c:pt>
                <c:pt idx="2">
                  <c:v>95.21</c:v>
                </c:pt>
                <c:pt idx="3">
                  <c:v>91.22</c:v>
                </c:pt>
                <c:pt idx="4">
                  <c:v>76.260000000000005</c:v>
                </c:pt>
              </c:numCache>
            </c:numRef>
          </c:val>
          <c:extLst>
            <c:ext xmlns:c16="http://schemas.microsoft.com/office/drawing/2014/chart" uri="{C3380CC4-5D6E-409C-BE32-E72D297353CC}">
              <c16:uniqueId val="{00000000-B31E-4BDD-937F-F28E3FA0CB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B31E-4BDD-937F-F28E3FA0CB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234.9</c:v>
                </c:pt>
                <c:pt idx="1">
                  <c:v>244.75</c:v>
                </c:pt>
                <c:pt idx="2">
                  <c:v>249.94</c:v>
                </c:pt>
                <c:pt idx="3">
                  <c:v>261.69</c:v>
                </c:pt>
                <c:pt idx="4">
                  <c:v>313.67</c:v>
                </c:pt>
              </c:numCache>
            </c:numRef>
          </c:val>
          <c:extLst>
            <c:ext xmlns:c16="http://schemas.microsoft.com/office/drawing/2014/chart" uri="{C3380CC4-5D6E-409C-BE32-E72D297353CC}">
              <c16:uniqueId val="{00000000-BFA0-46FC-9792-84F0A071AC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FA0-46FC-9792-84F0A071AC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佐呂間町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5111</v>
      </c>
      <c r="AM8" s="69"/>
      <c r="AN8" s="69"/>
      <c r="AO8" s="69"/>
      <c r="AP8" s="69"/>
      <c r="AQ8" s="69"/>
      <c r="AR8" s="69"/>
      <c r="AS8" s="69"/>
      <c r="AT8" s="68">
        <f>データ!T6</f>
        <v>404.94</v>
      </c>
      <c r="AU8" s="68"/>
      <c r="AV8" s="68"/>
      <c r="AW8" s="68"/>
      <c r="AX8" s="68"/>
      <c r="AY8" s="68"/>
      <c r="AZ8" s="68"/>
      <c r="BA8" s="68"/>
      <c r="BB8" s="68">
        <f>データ!U6</f>
        <v>12.62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49.8</v>
      </c>
      <c r="Q10" s="68"/>
      <c r="R10" s="68"/>
      <c r="S10" s="68"/>
      <c r="T10" s="68"/>
      <c r="U10" s="68"/>
      <c r="V10" s="68"/>
      <c r="W10" s="68">
        <f>データ!Q6</f>
        <v>63.05</v>
      </c>
      <c r="X10" s="68"/>
      <c r="Y10" s="68"/>
      <c r="Z10" s="68"/>
      <c r="AA10" s="68"/>
      <c r="AB10" s="68"/>
      <c r="AC10" s="68"/>
      <c r="AD10" s="69">
        <f>データ!R6</f>
        <v>4510</v>
      </c>
      <c r="AE10" s="69"/>
      <c r="AF10" s="69"/>
      <c r="AG10" s="69"/>
      <c r="AH10" s="69"/>
      <c r="AI10" s="69"/>
      <c r="AJ10" s="69"/>
      <c r="AK10" s="2"/>
      <c r="AL10" s="69">
        <f>データ!V6</f>
        <v>2508</v>
      </c>
      <c r="AM10" s="69"/>
      <c r="AN10" s="69"/>
      <c r="AO10" s="69"/>
      <c r="AP10" s="69"/>
      <c r="AQ10" s="69"/>
      <c r="AR10" s="69"/>
      <c r="AS10" s="69"/>
      <c r="AT10" s="68">
        <f>データ!W6</f>
        <v>1.8</v>
      </c>
      <c r="AU10" s="68"/>
      <c r="AV10" s="68"/>
      <c r="AW10" s="68"/>
      <c r="AX10" s="68"/>
      <c r="AY10" s="68"/>
      <c r="AZ10" s="68"/>
      <c r="BA10" s="68"/>
      <c r="BB10" s="68">
        <f>データ!X6</f>
        <v>1393.33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Is/mn2+MIzb+1wBqPGsYgWOCphrCZkxWRhNAo04dCWMwjliqtydBLPMoxmPZsKQ7eOC6W6UL1gSJpeji7vTXAw==" saltValue="6HFrK36y9jrnY7qB88js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15521</v>
      </c>
      <c r="D6" s="33">
        <f t="shared" si="3"/>
        <v>47</v>
      </c>
      <c r="E6" s="33">
        <f t="shared" si="3"/>
        <v>17</v>
      </c>
      <c r="F6" s="33">
        <f t="shared" si="3"/>
        <v>4</v>
      </c>
      <c r="G6" s="33">
        <f t="shared" si="3"/>
        <v>0</v>
      </c>
      <c r="H6" s="33" t="str">
        <f t="shared" si="3"/>
        <v>北海道　佐呂間町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49.8</v>
      </c>
      <c r="Q6" s="34">
        <f t="shared" si="3"/>
        <v>63.05</v>
      </c>
      <c r="R6" s="34">
        <f t="shared" si="3"/>
        <v>4510</v>
      </c>
      <c r="S6" s="34">
        <f t="shared" si="3"/>
        <v>5111</v>
      </c>
      <c r="T6" s="34">
        <f t="shared" si="3"/>
        <v>404.94</v>
      </c>
      <c r="U6" s="34">
        <f t="shared" si="3"/>
        <v>12.62</v>
      </c>
      <c r="V6" s="34">
        <f t="shared" si="3"/>
        <v>2508</v>
      </c>
      <c r="W6" s="34">
        <f t="shared" si="3"/>
        <v>1.8</v>
      </c>
      <c r="X6" s="34">
        <f t="shared" si="3"/>
        <v>1393.33</v>
      </c>
      <c r="Y6" s="35">
        <f>IF(Y7="",NA(),Y7)</f>
        <v>100.68</v>
      </c>
      <c r="Z6" s="35">
        <f t="shared" ref="Z6:AH6" si="4">IF(Z7="",NA(),Z7)</f>
        <v>98.83</v>
      </c>
      <c r="AA6" s="35">
        <f t="shared" si="4"/>
        <v>98.02</v>
      </c>
      <c r="AB6" s="35">
        <f t="shared" si="4"/>
        <v>96.34</v>
      </c>
      <c r="AC6" s="35">
        <f t="shared" si="4"/>
        <v>89.55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15.44</v>
      </c>
      <c r="BG6" s="35">
        <f t="shared" ref="BG6:BO6" si="7">IF(BG7="",NA(),BG7)</f>
        <v>14.49</v>
      </c>
      <c r="BH6" s="35">
        <f t="shared" si="7"/>
        <v>1316.69</v>
      </c>
      <c r="BI6" s="35">
        <f t="shared" si="7"/>
        <v>1284.0999999999999</v>
      </c>
      <c r="BJ6" s="35">
        <f t="shared" si="7"/>
        <v>1185.8900000000001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101.5</v>
      </c>
      <c r="BR6" s="35">
        <f t="shared" ref="BR6:BZ6" si="8">IF(BR7="",NA(),BR7)</f>
        <v>97.24</v>
      </c>
      <c r="BS6" s="35">
        <f t="shared" si="8"/>
        <v>95.21</v>
      </c>
      <c r="BT6" s="35">
        <f t="shared" si="8"/>
        <v>91.22</v>
      </c>
      <c r="BU6" s="35">
        <f t="shared" si="8"/>
        <v>76.260000000000005</v>
      </c>
      <c r="BV6" s="35">
        <f t="shared" si="8"/>
        <v>66.22</v>
      </c>
      <c r="BW6" s="35">
        <f t="shared" si="8"/>
        <v>69.87</v>
      </c>
      <c r="BX6" s="35">
        <f t="shared" si="8"/>
        <v>74.3</v>
      </c>
      <c r="BY6" s="35">
        <f t="shared" si="8"/>
        <v>72.260000000000005</v>
      </c>
      <c r="BZ6" s="35">
        <f t="shared" si="8"/>
        <v>71.84</v>
      </c>
      <c r="CA6" s="34" t="str">
        <f>IF(CA7="","",IF(CA7="-","【-】","【"&amp;SUBSTITUTE(TEXT(CA7,"#,##0.00"),"-","△")&amp;"】"))</f>
        <v>【74.17】</v>
      </c>
      <c r="CB6" s="35">
        <f>IF(CB7="",NA(),CB7)</f>
        <v>234.9</v>
      </c>
      <c r="CC6" s="35">
        <f t="shared" ref="CC6:CK6" si="9">IF(CC7="",NA(),CC7)</f>
        <v>244.75</v>
      </c>
      <c r="CD6" s="35">
        <f t="shared" si="9"/>
        <v>249.94</v>
      </c>
      <c r="CE6" s="35">
        <f t="shared" si="9"/>
        <v>261.69</v>
      </c>
      <c r="CF6" s="35">
        <f t="shared" si="9"/>
        <v>313.67</v>
      </c>
      <c r="CG6" s="35">
        <f t="shared" si="9"/>
        <v>246.72</v>
      </c>
      <c r="CH6" s="35">
        <f t="shared" si="9"/>
        <v>234.96</v>
      </c>
      <c r="CI6" s="35">
        <f t="shared" si="9"/>
        <v>221.81</v>
      </c>
      <c r="CJ6" s="35">
        <f t="shared" si="9"/>
        <v>230.02</v>
      </c>
      <c r="CK6" s="35">
        <f t="shared" si="9"/>
        <v>228.47</v>
      </c>
      <c r="CL6" s="34" t="str">
        <f>IF(CL7="","",IF(CL7="-","【-】","【"&amp;SUBSTITUTE(TEXT(CL7,"#,##0.00"),"-","△")&amp;"】"))</f>
        <v>【218.56】</v>
      </c>
      <c r="CM6" s="35">
        <f>IF(CM7="",NA(),CM7)</f>
        <v>47.04</v>
      </c>
      <c r="CN6" s="35">
        <f t="shared" ref="CN6:CV6" si="10">IF(CN7="",NA(),CN7)</f>
        <v>47.04</v>
      </c>
      <c r="CO6" s="35">
        <f t="shared" si="10"/>
        <v>47.04</v>
      </c>
      <c r="CP6" s="35">
        <f t="shared" si="10"/>
        <v>47.04</v>
      </c>
      <c r="CQ6" s="35">
        <f t="shared" si="10"/>
        <v>47.04</v>
      </c>
      <c r="CR6" s="35">
        <f t="shared" si="10"/>
        <v>41.35</v>
      </c>
      <c r="CS6" s="35">
        <f t="shared" si="10"/>
        <v>42.9</v>
      </c>
      <c r="CT6" s="35">
        <f t="shared" si="10"/>
        <v>43.36</v>
      </c>
      <c r="CU6" s="35">
        <f t="shared" si="10"/>
        <v>42.56</v>
      </c>
      <c r="CV6" s="35">
        <f t="shared" si="10"/>
        <v>42.47</v>
      </c>
      <c r="CW6" s="34" t="str">
        <f>IF(CW7="","",IF(CW7="-","【-】","【"&amp;SUBSTITUTE(TEXT(CW7,"#,##0.00"),"-","△")&amp;"】"))</f>
        <v>【42.86】</v>
      </c>
      <c r="CX6" s="35">
        <f>IF(CX7="",NA(),CX7)</f>
        <v>79.39</v>
      </c>
      <c r="CY6" s="35">
        <f t="shared" ref="CY6:DG6" si="11">IF(CY7="",NA(),CY7)</f>
        <v>79.48</v>
      </c>
      <c r="CZ6" s="35">
        <f t="shared" si="11"/>
        <v>79.790000000000006</v>
      </c>
      <c r="DA6" s="35">
        <f t="shared" si="11"/>
        <v>80.069999999999993</v>
      </c>
      <c r="DB6" s="35">
        <f t="shared" si="11"/>
        <v>80.86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15521</v>
      </c>
      <c r="D7" s="37">
        <v>47</v>
      </c>
      <c r="E7" s="37">
        <v>17</v>
      </c>
      <c r="F7" s="37">
        <v>4</v>
      </c>
      <c r="G7" s="37">
        <v>0</v>
      </c>
      <c r="H7" s="37" t="s">
        <v>97</v>
      </c>
      <c r="I7" s="37" t="s">
        <v>98</v>
      </c>
      <c r="J7" s="37" t="s">
        <v>99</v>
      </c>
      <c r="K7" s="37" t="s">
        <v>100</v>
      </c>
      <c r="L7" s="37" t="s">
        <v>101</v>
      </c>
      <c r="M7" s="37" t="s">
        <v>102</v>
      </c>
      <c r="N7" s="38" t="s">
        <v>103</v>
      </c>
      <c r="O7" s="38" t="s">
        <v>104</v>
      </c>
      <c r="P7" s="38">
        <v>49.8</v>
      </c>
      <c r="Q7" s="38">
        <v>63.05</v>
      </c>
      <c r="R7" s="38">
        <v>4510</v>
      </c>
      <c r="S7" s="38">
        <v>5111</v>
      </c>
      <c r="T7" s="38">
        <v>404.94</v>
      </c>
      <c r="U7" s="38">
        <v>12.62</v>
      </c>
      <c r="V7" s="38">
        <v>2508</v>
      </c>
      <c r="W7" s="38">
        <v>1.8</v>
      </c>
      <c r="X7" s="38">
        <v>1393.33</v>
      </c>
      <c r="Y7" s="38">
        <v>100.68</v>
      </c>
      <c r="Z7" s="38">
        <v>98.83</v>
      </c>
      <c r="AA7" s="38">
        <v>98.02</v>
      </c>
      <c r="AB7" s="38">
        <v>96.34</v>
      </c>
      <c r="AC7" s="38">
        <v>89.55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15.44</v>
      </c>
      <c r="BG7" s="38">
        <v>14.49</v>
      </c>
      <c r="BH7" s="38">
        <v>1316.69</v>
      </c>
      <c r="BI7" s="38">
        <v>1284.0999999999999</v>
      </c>
      <c r="BJ7" s="38">
        <v>1185.8900000000001</v>
      </c>
      <c r="BK7" s="38">
        <v>1434.89</v>
      </c>
      <c r="BL7" s="38">
        <v>1298.9100000000001</v>
      </c>
      <c r="BM7" s="38">
        <v>1243.71</v>
      </c>
      <c r="BN7" s="38">
        <v>1194.1500000000001</v>
      </c>
      <c r="BO7" s="38">
        <v>1206.79</v>
      </c>
      <c r="BP7" s="38">
        <v>1218.7</v>
      </c>
      <c r="BQ7" s="38">
        <v>101.5</v>
      </c>
      <c r="BR7" s="38">
        <v>97.24</v>
      </c>
      <c r="BS7" s="38">
        <v>95.21</v>
      </c>
      <c r="BT7" s="38">
        <v>91.22</v>
      </c>
      <c r="BU7" s="38">
        <v>76.260000000000005</v>
      </c>
      <c r="BV7" s="38">
        <v>66.22</v>
      </c>
      <c r="BW7" s="38">
        <v>69.87</v>
      </c>
      <c r="BX7" s="38">
        <v>74.3</v>
      </c>
      <c r="BY7" s="38">
        <v>72.260000000000005</v>
      </c>
      <c r="BZ7" s="38">
        <v>71.84</v>
      </c>
      <c r="CA7" s="38">
        <v>74.17</v>
      </c>
      <c r="CB7" s="38">
        <v>234.9</v>
      </c>
      <c r="CC7" s="38">
        <v>244.75</v>
      </c>
      <c r="CD7" s="38">
        <v>249.94</v>
      </c>
      <c r="CE7" s="38">
        <v>261.69</v>
      </c>
      <c r="CF7" s="38">
        <v>313.67</v>
      </c>
      <c r="CG7" s="38">
        <v>246.72</v>
      </c>
      <c r="CH7" s="38">
        <v>234.96</v>
      </c>
      <c r="CI7" s="38">
        <v>221.81</v>
      </c>
      <c r="CJ7" s="38">
        <v>230.02</v>
      </c>
      <c r="CK7" s="38">
        <v>228.47</v>
      </c>
      <c r="CL7" s="38">
        <v>218.56</v>
      </c>
      <c r="CM7" s="38">
        <v>47.04</v>
      </c>
      <c r="CN7" s="38">
        <v>47.04</v>
      </c>
      <c r="CO7" s="38">
        <v>47.04</v>
      </c>
      <c r="CP7" s="38">
        <v>47.04</v>
      </c>
      <c r="CQ7" s="38">
        <v>47.04</v>
      </c>
      <c r="CR7" s="38">
        <v>41.35</v>
      </c>
      <c r="CS7" s="38">
        <v>42.9</v>
      </c>
      <c r="CT7" s="38">
        <v>43.36</v>
      </c>
      <c r="CU7" s="38">
        <v>42.56</v>
      </c>
      <c r="CV7" s="38">
        <v>42.47</v>
      </c>
      <c r="CW7" s="38">
        <v>42.86</v>
      </c>
      <c r="CX7" s="38">
        <v>79.39</v>
      </c>
      <c r="CY7" s="38">
        <v>79.48</v>
      </c>
      <c r="CZ7" s="38">
        <v>79.790000000000006</v>
      </c>
      <c r="DA7" s="38">
        <v>80.069999999999993</v>
      </c>
      <c r="DB7" s="38">
        <v>80.86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繁人</cp:lastModifiedBy>
  <dcterms:created xsi:type="dcterms:W3CDTF">2020-12-04T02:51:55Z</dcterms:created>
  <dcterms:modified xsi:type="dcterms:W3CDTF">2021-01-19T05:34:50Z</dcterms:modified>
  <cp:category/>
</cp:coreProperties>
</file>