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share_drv\共有フォルダー\saromafile\建設課\業務係\経営戦略関連\経営比較分析表\R2（R元決算）\下水\"/>
    </mc:Choice>
  </mc:AlternateContent>
  <workbookProtection workbookAlgorithmName="SHA-512" workbookHashValue="8BurULG1XDwukyHBpHcSQugP+/djVDeW4aZBovJaCgkI1QmWzhdHo+YUB3AcudVPgzDZ+xbasP3/29zQduZQJw==" workbookSaltValue="HEYdRG6jKjLsOiH4gWjA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<sst xmlns="http://schemas.openxmlformats.org/spreadsheetml/2006/main" count="236" uniqueCount="120">
  <si>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</si>
  <si>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</si>
  <si>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</si>
  <si>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</si>
  <si>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</si>
  <si>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</si>
  <si>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</si>
  <si>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</si>
  <si>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</si>
  <si>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</si>
  <si>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</si>
  <si>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</si>
  <si>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</si>
  <si>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</si>
  <si>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</si>
  <si>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</si>
  <si>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</si>
  <si>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</si>
  <si>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</si>
  <si>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</si>
  <si>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</si>
  <si>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</si>
  <si>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</si>
  <si>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</si>
  <si>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</si>
  <si>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</si>
  <si>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</si>
  <si>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</si>
  <si>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</si>
  <si>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</si>
  <si>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</si>
  <si>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</si>
  <si>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</si>
  <si>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</si>
  <si>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</si>
  <si>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</si>
  <si>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</si>
  <si>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</si>
  <si>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</si>
  <si>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</si>
  <si>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</si>
  <si>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</si>
  <si>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</si>
  <si>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</si>
  <si>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</si>
  <si>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</si>
  <si>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</si>
  <si>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</si>
  <si>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</si>
  <si>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</si>
  <si>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</si>
  <si>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</si>
  <si>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</si>
  <si>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</si>
  <si>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</si>
  <si>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</si>
  <si>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</si>
  <si>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</si>
  <si>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</si>
  <si>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</si>
  <si>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</si>
  <si>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</si>
  <si>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</si>
  <si>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</si>
  <si>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</si>
  <si>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</si>
  <si>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</si>
  <si>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</si>
  <si>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</si>
  <si>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</si>
  <si>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</si>
  <si>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</si>
  <si>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</si>
  <si>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</si>
  <si>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</si>
  <si>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</si>
  <si>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</si>
  <si>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</si>
  <si>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</si>
  <si>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</si>
  <si>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</si>
  <si>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</si>
  <si>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</si>
  <si>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</si>
  <si>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</si>
  <si>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</si>
  <si>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</si>
  <si>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</si>
  <si>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</si>
  <si>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</si>
  <si>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</si>
  <si>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</si>
  <si>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</si>
  <si>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</si>
  <si>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</si>
  <si>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</si>
  <si>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</si>
  <si>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</si>
  <si>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</si>
  <si>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</si>
  <si>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</si>
  <si>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</si>
  <si>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</si>
  <si>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</si>
  <si>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</si>
  <si>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</si>
  <si>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</si>
  <si>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</si>
  <si>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</si>
  <si>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</si>
  <si>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</si>
  <si>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</si>
  <si>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</si>
  <si>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</si>
  <si>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</si>
  <si>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</si>
  <si>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</si>
  <si>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管渠改善率は、平成13～17年度に供用開始されてから、まだ耐用年数を経過していないことから、管渠更新はしていないため0.00％である。</t>
    <rPh sb="16" eb="17">
      <t>ド</t>
    </rPh>
    <phoneticPr fontId="4"/>
  </si>
  <si>
    <t>　現状では一般会計からの繰入金により経営の健全性は図られているが、使用料収入では汚水処理費の半分（4割）も賄えておらず、料金適正化の検討等の経営改善が求められる。しかしながら、同一会計の特環下水道と料金格差をつける事は難しく、下水道事業全体での料金適正化の検討が必要となる。
　効率性に関しては、類似団体より水洗化率は高く施設利用率は低いため、場合によっては規模縮小化を含めた施設規模の適正化が求められる。
　管渠改善はまだ耐用年数を経過していないため、当面更新の必要はないが、不明処理水（処理水量－有収水量）があることから漏水調査等の管渠改善対策が望まれる。
　</t>
    <rPh sb="1" eb="3">
      <t>ゲンジョウ</t>
    </rPh>
    <rPh sb="5" eb="7">
      <t>イッパン</t>
    </rPh>
    <rPh sb="7" eb="9">
      <t>カイケイ</t>
    </rPh>
    <rPh sb="12" eb="14">
      <t>クリイレ</t>
    </rPh>
    <rPh sb="14" eb="15">
      <t>キン</t>
    </rPh>
    <rPh sb="18" eb="20">
      <t>ケイエイ</t>
    </rPh>
    <rPh sb="21" eb="24">
      <t>ケンゼンセイ</t>
    </rPh>
    <rPh sb="25" eb="26">
      <t>ハカ</t>
    </rPh>
    <rPh sb="33" eb="36">
      <t>シヨウリョウ</t>
    </rPh>
    <rPh sb="36" eb="38">
      <t>シュウニュウ</t>
    </rPh>
    <rPh sb="40" eb="42">
      <t>オスイ</t>
    </rPh>
    <rPh sb="42" eb="44">
      <t>ショリ</t>
    </rPh>
    <rPh sb="44" eb="45">
      <t>ヒ</t>
    </rPh>
    <rPh sb="46" eb="48">
      <t>ハンブン</t>
    </rPh>
    <rPh sb="50" eb="51">
      <t>ワリ</t>
    </rPh>
    <rPh sb="53" eb="54">
      <t>マカナ</t>
    </rPh>
    <rPh sb="60" eb="62">
      <t>リョウキン</t>
    </rPh>
    <rPh sb="62" eb="65">
      <t>テキセイカ</t>
    </rPh>
    <rPh sb="66" eb="68">
      <t>ケントウ</t>
    </rPh>
    <rPh sb="68" eb="69">
      <t>トウ</t>
    </rPh>
    <rPh sb="70" eb="72">
      <t>ケイエイ</t>
    </rPh>
    <rPh sb="72" eb="74">
      <t>カイゼン</t>
    </rPh>
    <rPh sb="75" eb="76">
      <t>モト</t>
    </rPh>
    <rPh sb="88" eb="90">
      <t>ドウイツ</t>
    </rPh>
    <rPh sb="90" eb="92">
      <t>カイケイ</t>
    </rPh>
    <rPh sb="93" eb="94">
      <t>トク</t>
    </rPh>
    <rPh sb="94" eb="95">
      <t>カン</t>
    </rPh>
    <rPh sb="95" eb="98">
      <t>ゲスイドウ</t>
    </rPh>
    <rPh sb="101" eb="103">
      <t>カクサ</t>
    </rPh>
    <rPh sb="107" eb="108">
      <t>コト</t>
    </rPh>
    <rPh sb="109" eb="110">
      <t>ムズカ</t>
    </rPh>
    <rPh sb="113" eb="116">
      <t>ゲスイドウ</t>
    </rPh>
    <rPh sb="116" eb="118">
      <t>ジギョウ</t>
    </rPh>
    <rPh sb="118" eb="120">
      <t>ゼンタイ</t>
    </rPh>
    <rPh sb="122" eb="124">
      <t>リョウキン</t>
    </rPh>
    <rPh sb="124" eb="126">
      <t>テキセイ</t>
    </rPh>
    <rPh sb="126" eb="127">
      <t>カ</t>
    </rPh>
    <rPh sb="128" eb="130">
      <t>ケントウ</t>
    </rPh>
    <rPh sb="131" eb="133">
      <t>ヒツヨウ</t>
    </rPh>
    <rPh sb="139" eb="142">
      <t>コウリツセイ</t>
    </rPh>
    <rPh sb="143" eb="144">
      <t>カン</t>
    </rPh>
    <rPh sb="148" eb="150">
      <t>ルイジ</t>
    </rPh>
    <rPh sb="150" eb="152">
      <t>ダンタイ</t>
    </rPh>
    <rPh sb="154" eb="157">
      <t>スイセンカ</t>
    </rPh>
    <rPh sb="157" eb="158">
      <t>リツ</t>
    </rPh>
    <rPh sb="159" eb="160">
      <t>タカ</t>
    </rPh>
    <rPh sb="161" eb="163">
      <t>シセツ</t>
    </rPh>
    <rPh sb="163" eb="166">
      <t>リヨウリツ</t>
    </rPh>
    <rPh sb="167" eb="168">
      <t>ヒク</t>
    </rPh>
    <rPh sb="172" eb="174">
      <t>バアイ</t>
    </rPh>
    <rPh sb="179" eb="181">
      <t>キボ</t>
    </rPh>
    <rPh sb="181" eb="184">
      <t>シュクショウカ</t>
    </rPh>
    <rPh sb="185" eb="186">
      <t>フク</t>
    </rPh>
    <rPh sb="188" eb="190">
      <t>シセツ</t>
    </rPh>
    <rPh sb="190" eb="192">
      <t>キボ</t>
    </rPh>
    <rPh sb="193" eb="196">
      <t>テキセイカ</t>
    </rPh>
    <rPh sb="197" eb="198">
      <t>モト</t>
    </rPh>
    <phoneticPr fontId="4"/>
  </si>
  <si>
    <t>　経費回収率は類似団体平均より3.68％高く45.09％と上昇傾向にある。これは、近年汚水処理原価が減少傾向にあるためだが、依然として使用料収入だけで経費を回収することは難しい状況となっている。
　収益的収支比率は85.5％とおおむね経営健全性を維持しており、地方債償還金及び収支不足分は、一般会計繰入金と基金繰入金に依存している。収益収支比率も年々上昇傾向にあるが、依然として適切な収入の確保が望まれる。
　企業債残高は平成13年度に供用開始してからピークは過ぎており減少傾向で、今後は、施設の長寿命化等の更新需要の高まりで、償還額は増える可能性はあるが、企業債残高は償還完了等で減少していくものと考えられる。対事業規模比率は類似団体平均より1,457.66％と大幅に増加しているのは、漁業集落排水使用料のみでは賄いきれないため全体的に見直し・検討が必要と思われる。
　施設利用率は、類似団体平均を18.19％下回り14.29％とかなり低い。また、水洗化率は78.35％と緩やかに上昇して（類似団体平均より0.85％低い）おり、処理区域内人口が少なく新規接続が停滞気味ではあるが、処理能力に対して施設稼働状況はかなりの余裕をもっているので、最大時の稼働率を考慮しながら施設の規模適正化が求められる。</t>
    <rPh sb="1" eb="3">
      <t>ケイヒ</t>
    </rPh>
    <rPh sb="3" eb="5">
      <t>カイシュウ</t>
    </rPh>
    <rPh sb="5" eb="6">
      <t>リツ</t>
    </rPh>
    <rPh sb="7" eb="9">
      <t>ルイジ</t>
    </rPh>
    <rPh sb="9" eb="11">
      <t>ダンタイ</t>
    </rPh>
    <rPh sb="11" eb="13">
      <t>ヘイキン</t>
    </rPh>
    <rPh sb="20" eb="21">
      <t>タカ</t>
    </rPh>
    <rPh sb="29" eb="31">
      <t>ジョウショウ</t>
    </rPh>
    <rPh sb="31" eb="33">
      <t>ケイコウ</t>
    </rPh>
    <rPh sb="41" eb="43">
      <t>キンネン</t>
    </rPh>
    <rPh sb="50" eb="52">
      <t>ゲンショウ</t>
    </rPh>
    <rPh sb="52" eb="54">
      <t>ケイコウ</t>
    </rPh>
    <rPh sb="62" eb="64">
      <t>イゼン</t>
    </rPh>
    <rPh sb="75" eb="77">
      <t>ケイヒ</t>
    </rPh>
    <rPh sb="99" eb="102">
      <t>シュウエキテキ</t>
    </rPh>
    <rPh sb="102" eb="104">
      <t>シュウシ</t>
    </rPh>
    <rPh sb="104" eb="106">
      <t>ヒリツ</t>
    </rPh>
    <rPh sb="117" eb="119">
      <t>ケイエイ</t>
    </rPh>
    <rPh sb="119" eb="122">
      <t>ケンゼンセイ</t>
    </rPh>
    <rPh sb="123" eb="125">
      <t>イジ</t>
    </rPh>
    <rPh sb="136" eb="137">
      <t>オヨ</t>
    </rPh>
    <rPh sb="138" eb="140">
      <t>シュウシ</t>
    </rPh>
    <rPh sb="140" eb="143">
      <t>フソクブン</t>
    </rPh>
    <rPh sb="159" eb="161">
      <t>イソン</t>
    </rPh>
    <rPh sb="166" eb="168">
      <t>シュウエキ</t>
    </rPh>
    <rPh sb="168" eb="170">
      <t>シュウシ</t>
    </rPh>
    <rPh sb="170" eb="172">
      <t>ヒリツ</t>
    </rPh>
    <rPh sb="175" eb="177">
      <t>ジョウショウ</t>
    </rPh>
    <rPh sb="177" eb="179">
      <t>ケイコウ</t>
    </rPh>
    <rPh sb="184" eb="186">
      <t>イゼン</t>
    </rPh>
    <rPh sb="189" eb="191">
      <t>テキセツ</t>
    </rPh>
    <rPh sb="192" eb="194">
      <t>シュウニュウ</t>
    </rPh>
    <rPh sb="195" eb="197">
      <t>カクホ</t>
    </rPh>
    <rPh sb="198" eb="199">
      <t>ノゾ</t>
    </rPh>
    <rPh sb="245" eb="247">
      <t>シセツ</t>
    </rPh>
    <rPh sb="248" eb="249">
      <t>チョウ</t>
    </rPh>
    <rPh sb="249" eb="252">
      <t>ジュミョウカ</t>
    </rPh>
    <rPh sb="252" eb="253">
      <t>トウ</t>
    </rPh>
    <rPh sb="254" eb="256">
      <t>コウシン</t>
    </rPh>
    <rPh sb="256" eb="258">
      <t>ジュヨウ</t>
    </rPh>
    <rPh sb="259" eb="260">
      <t>タカ</t>
    </rPh>
    <rPh sb="264" eb="266">
      <t>ショウカン</t>
    </rPh>
    <rPh sb="266" eb="267">
      <t>ガク</t>
    </rPh>
    <rPh sb="268" eb="269">
      <t>フ</t>
    </rPh>
    <rPh sb="271" eb="274">
      <t>カノウセイ</t>
    </rPh>
    <rPh sb="279" eb="281">
      <t>キギョウ</t>
    </rPh>
    <rPh sb="281" eb="282">
      <t>サイ</t>
    </rPh>
    <rPh sb="282" eb="284">
      <t>ザンダカ</t>
    </rPh>
    <rPh sb="285" eb="287">
      <t>ショウカン</t>
    </rPh>
    <rPh sb="287" eb="289">
      <t>カンリョウ</t>
    </rPh>
    <rPh sb="289" eb="290">
      <t>トウ</t>
    </rPh>
    <rPh sb="291" eb="293">
      <t>ゲンショウ</t>
    </rPh>
    <rPh sb="300" eb="301">
      <t>カンガ</t>
    </rPh>
    <rPh sb="314" eb="316">
      <t>ルイジ</t>
    </rPh>
    <rPh sb="316" eb="318">
      <t>ダンタイ</t>
    </rPh>
    <rPh sb="318" eb="320">
      <t>ヘイキン</t>
    </rPh>
    <rPh sb="332" eb="333">
      <t>オオ</t>
    </rPh>
    <rPh sb="333" eb="334">
      <t>ハバ</t>
    </rPh>
    <rPh sb="335" eb="337">
      <t>ゾウカ</t>
    </rPh>
    <rPh sb="344" eb="346">
      <t>ギョギョウ</t>
    </rPh>
    <rPh sb="346" eb="348">
      <t>シュウラク</t>
    </rPh>
    <rPh sb="348" eb="350">
      <t>ハイスイ</t>
    </rPh>
    <rPh sb="350" eb="353">
      <t>シヨウリョウ</t>
    </rPh>
    <rPh sb="357" eb="358">
      <t>マカナ</t>
    </rPh>
    <rPh sb="365" eb="367">
      <t>ゼンタイ</t>
    </rPh>
    <rPh sb="367" eb="368">
      <t>テキ</t>
    </rPh>
    <rPh sb="369" eb="371">
      <t>ミナオ</t>
    </rPh>
    <rPh sb="373" eb="375">
      <t>ケントウ</t>
    </rPh>
    <rPh sb="376" eb="378">
      <t>ヒツヨウ</t>
    </rPh>
    <rPh sb="379" eb="380">
      <t>オモ</t>
    </rPh>
    <rPh sb="393" eb="395">
      <t>ルイジ</t>
    </rPh>
    <rPh sb="395" eb="397">
      <t>ダンタイ</t>
    </rPh>
    <rPh sb="397" eb="399">
      <t>ヘイキン</t>
    </rPh>
    <rPh sb="406" eb="408">
      <t>シタマワ</t>
    </rPh>
    <rPh sb="419" eb="420">
      <t>ヒク</t>
    </rPh>
    <rPh sb="437" eb="438">
      <t>ユル</t>
    </rPh>
    <rPh sb="441" eb="443">
      <t>ジョウショウ</t>
    </rPh>
    <rPh sb="459" eb="460">
      <t>ヒク</t>
    </rPh>
    <rPh sb="465" eb="467">
      <t>ショリ</t>
    </rPh>
    <rPh sb="467" eb="470">
      <t>クイキナイ</t>
    </rPh>
    <rPh sb="470" eb="472">
      <t>ジンコウ</t>
    </rPh>
    <rPh sb="473" eb="474">
      <t>スク</t>
    </rPh>
    <rPh sb="476" eb="478">
      <t>シンキ</t>
    </rPh>
    <rPh sb="478" eb="480">
      <t>セツゾク</t>
    </rPh>
    <rPh sb="481" eb="483">
      <t>テイタイ</t>
    </rPh>
    <rPh sb="483" eb="485">
      <t>ギミ</t>
    </rPh>
    <rPh sb="510" eb="512">
      <t>ヨユウ</t>
    </rPh>
    <rPh sb="529" eb="531">
      <t>コウリョ</t>
    </rPh>
    <rPh sb="535" eb="537">
      <t>シセツ</t>
    </rPh>
    <rPh sb="538" eb="540">
      <t>キボ</t>
    </rPh>
    <rPh sb="540" eb="543">
      <t>テキセイカ</t>
    </rPh>
    <rPh sb="544" eb="54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</si>
</sst>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97-4562-BC28-4563C2C08F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c:ext xmlns:c16="http://schemas.microsoft.com/office/drawing/2014/chart" uri="{C3380CC4-5D6E-409C-BE32-E72D297353CC}">
              <c16:uniqueId val="{00000001-6997-4562-BC28-4563C2C08F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14.29</c:v>
                </c:pt>
                <c:pt idx="1">
                  <c:v>14.29</c:v>
                </c:pt>
                <c:pt idx="2">
                  <c:v>14.29</c:v>
                </c:pt>
                <c:pt idx="3">
                  <c:v>14.29</c:v>
                </c:pt>
                <c:pt idx="4">
                  <c:v>14.29</c:v>
                </c:pt>
              </c:numCache>
            </c:numRef>
          </c:val>
          <c:extLst>
            <c:ext xmlns:c16="http://schemas.microsoft.com/office/drawing/2014/chart" uri="{C3380CC4-5D6E-409C-BE32-E72D297353CC}">
              <c16:uniqueId val="{00000000-8E51-4F7D-AA73-D6CAA23658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8E51-4F7D-AA73-D6CAA23658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75.83</c:v>
                </c:pt>
                <c:pt idx="1">
                  <c:v>75.94</c:v>
                </c:pt>
                <c:pt idx="2">
                  <c:v>76.349999999999994</c:v>
                </c:pt>
                <c:pt idx="3">
                  <c:v>77.989999999999995</c:v>
                </c:pt>
                <c:pt idx="4">
                  <c:v>78.349999999999994</c:v>
                </c:pt>
              </c:numCache>
            </c:numRef>
          </c:val>
          <c:extLst>
            <c:ext xmlns:c16="http://schemas.microsoft.com/office/drawing/2014/chart" uri="{C3380CC4-5D6E-409C-BE32-E72D297353CC}">
              <c16:uniqueId val="{00000000-FFD5-4659-8947-27B98B8F1D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c:ext xmlns:c16="http://schemas.microsoft.com/office/drawing/2014/chart" uri="{C3380CC4-5D6E-409C-BE32-E72D297353CC}">
              <c16:uniqueId val="{00000001-FFD5-4659-8947-27B98B8F1D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89.09</c:v>
                </c:pt>
                <c:pt idx="1">
                  <c:v>96.9</c:v>
                </c:pt>
                <c:pt idx="2">
                  <c:v>78.64</c:v>
                </c:pt>
                <c:pt idx="3">
                  <c:v>81.8</c:v>
                </c:pt>
                <c:pt idx="4">
                  <c:v>85.55</c:v>
                </c:pt>
              </c:numCache>
            </c:numRef>
          </c:val>
          <c:extLst>
            <c:ext xmlns:c16="http://schemas.microsoft.com/office/drawing/2014/chart" uri="{C3380CC4-5D6E-409C-BE32-E72D297353CC}">
              <c16:uniqueId val="{00000000-EFFB-4DF9-BCC1-8500DC34E1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B-4DF9-BCC1-8500DC34E1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0-4B94-9E94-F41CDDED73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0-4B94-9E94-F41CDDED73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7-4348-9171-A399714757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7-4348-9171-A399714757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7E-4BBA-B376-9140A388AF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7E-4BBA-B376-9140A388AF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79-4458-8A9C-841A54BD4B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9-4458-8A9C-841A54BD4B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2917.99</c:v>
                </c:pt>
                <c:pt idx="3" formatCode="#,##0.00;&quot;△&quot;#,##0.00;&quot;-&quot;">
                  <c:v>2710.04</c:v>
                </c:pt>
                <c:pt idx="4" formatCode="#,##0.00;&quot;△&quot;#,##0.00;&quot;-&quot;">
                  <c:v>2456.08</c:v>
                </c:pt>
              </c:numCache>
            </c:numRef>
          </c:val>
          <c:extLst>
            <c:ext xmlns:c16="http://schemas.microsoft.com/office/drawing/2014/chart" uri="{C3380CC4-5D6E-409C-BE32-E72D297353CC}">
              <c16:uniqueId val="{00000000-F948-456E-84F6-C28C414191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c:ext xmlns:c16="http://schemas.microsoft.com/office/drawing/2014/chart" uri="{C3380CC4-5D6E-409C-BE32-E72D297353CC}">
              <c16:uniqueId val="{00000001-F948-456E-84F6-C28C414191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39.97</c:v>
                </c:pt>
                <c:pt idx="1">
                  <c:v>55.48</c:v>
                </c:pt>
                <c:pt idx="2">
                  <c:v>36.4</c:v>
                </c:pt>
                <c:pt idx="3">
                  <c:v>40.92</c:v>
                </c:pt>
                <c:pt idx="4">
                  <c:v>45.09</c:v>
                </c:pt>
              </c:numCache>
            </c:numRef>
          </c:val>
          <c:extLst>
            <c:ext xmlns:c16="http://schemas.microsoft.com/office/drawing/2014/chart" uri="{C3380CC4-5D6E-409C-BE32-E72D297353CC}">
              <c16:uniqueId val="{00000000-5630-4DDC-B8B8-3892F1F9CA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c:ext xmlns:c16="http://schemas.microsoft.com/office/drawing/2014/chart" uri="{C3380CC4-5D6E-409C-BE32-E72D297353CC}">
              <c16:uniqueId val="{00000001-5630-4DDC-B8B8-3892F1F9CA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606.87</c:v>
                </c:pt>
                <c:pt idx="1">
                  <c:v>438.86</c:v>
                </c:pt>
                <c:pt idx="2">
                  <c:v>672.91</c:v>
                </c:pt>
                <c:pt idx="3">
                  <c:v>599.66</c:v>
                </c:pt>
                <c:pt idx="4">
                  <c:v>545.36</c:v>
                </c:pt>
              </c:numCache>
            </c:numRef>
          </c:val>
          <c:extLst>
            <c:ext xmlns:c16="http://schemas.microsoft.com/office/drawing/2014/chart" uri="{C3380CC4-5D6E-409C-BE32-E72D297353CC}">
              <c16:uniqueId val="{00000000-36E9-4A0B-8795-2B41AB97BD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c:ext xmlns:c16="http://schemas.microsoft.com/office/drawing/2014/chart" uri="{C3380CC4-5D6E-409C-BE32-E72D297353CC}">
              <c16:uniqueId val="{00000001-36E9-4A0B-8795-2B41AB97BD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33" sqref="CD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佐呂間町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5111</v>
      </c>
      <c r="AM8" s="69"/>
      <c r="AN8" s="69"/>
      <c r="AO8" s="69"/>
      <c r="AP8" s="69"/>
      <c r="AQ8" s="69"/>
      <c r="AR8" s="69"/>
      <c r="AS8" s="69"/>
      <c r="AT8" s="68">
        <f>データ!T6</f>
        <v>404.94</v>
      </c>
      <c r="AU8" s="68"/>
      <c r="AV8" s="68"/>
      <c r="AW8" s="68"/>
      <c r="AX8" s="68"/>
      <c r="AY8" s="68"/>
      <c r="AZ8" s="68"/>
      <c r="BA8" s="68"/>
      <c r="BB8" s="68">
        <f>データ!U6</f>
        <v>12.62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13.48</v>
      </c>
      <c r="Q10" s="68"/>
      <c r="R10" s="68"/>
      <c r="S10" s="68"/>
      <c r="T10" s="68"/>
      <c r="U10" s="68"/>
      <c r="V10" s="68"/>
      <c r="W10" s="68">
        <f>データ!Q6</f>
        <v>78.400000000000006</v>
      </c>
      <c r="X10" s="68"/>
      <c r="Y10" s="68"/>
      <c r="Z10" s="68"/>
      <c r="AA10" s="68"/>
      <c r="AB10" s="68"/>
      <c r="AC10" s="68"/>
      <c r="AD10" s="69">
        <f>データ!R6</f>
        <v>4510</v>
      </c>
      <c r="AE10" s="69"/>
      <c r="AF10" s="69"/>
      <c r="AG10" s="69"/>
      <c r="AH10" s="69"/>
      <c r="AI10" s="69"/>
      <c r="AJ10" s="69"/>
      <c r="AK10" s="2"/>
      <c r="AL10" s="69">
        <f>データ!V6</f>
        <v>679</v>
      </c>
      <c r="AM10" s="69"/>
      <c r="AN10" s="69"/>
      <c r="AO10" s="69"/>
      <c r="AP10" s="69"/>
      <c r="AQ10" s="69"/>
      <c r="AR10" s="69"/>
      <c r="AS10" s="69"/>
      <c r="AT10" s="68">
        <f>データ!W6</f>
        <v>0.45</v>
      </c>
      <c r="AU10" s="68"/>
      <c r="AV10" s="68"/>
      <c r="AW10" s="68"/>
      <c r="AX10" s="68"/>
      <c r="AY10" s="68"/>
      <c r="AZ10" s="68"/>
      <c r="BA10" s="68"/>
      <c r="BB10" s="68">
        <f>データ!X6</f>
        <v>1508.89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Y//iBtw3O48CXE4DwFdSy9ZhCN/A5aeMpEDUi3rkKZXcI30dbf0XjSdpX6OHlsjV35nd973HMhYgbwrhzFPuZA==" saltValue="TatlBf6BjdoyP5ladck8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15521</v>
      </c>
      <c r="D6" s="33">
        <f t="shared" si="3"/>
        <v>47</v>
      </c>
      <c r="E6" s="33">
        <f t="shared" si="3"/>
        <v>17</v>
      </c>
      <c r="F6" s="33">
        <f t="shared" si="3"/>
        <v>6</v>
      </c>
      <c r="G6" s="33">
        <f t="shared" si="3"/>
        <v>0</v>
      </c>
      <c r="H6" s="33" t="str">
        <f t="shared" si="3"/>
        <v>北海道　佐呂間町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13.48</v>
      </c>
      <c r="Q6" s="34">
        <f t="shared" si="3"/>
        <v>78.400000000000006</v>
      </c>
      <c r="R6" s="34">
        <f t="shared" si="3"/>
        <v>4510</v>
      </c>
      <c r="S6" s="34">
        <f t="shared" si="3"/>
        <v>5111</v>
      </c>
      <c r="T6" s="34">
        <f t="shared" si="3"/>
        <v>404.94</v>
      </c>
      <c r="U6" s="34">
        <f t="shared" si="3"/>
        <v>12.62</v>
      </c>
      <c r="V6" s="34">
        <f t="shared" si="3"/>
        <v>679</v>
      </c>
      <c r="W6" s="34">
        <f t="shared" si="3"/>
        <v>0.45</v>
      </c>
      <c r="X6" s="34">
        <f t="shared" si="3"/>
        <v>1508.89</v>
      </c>
      <c r="Y6" s="35">
        <f>IF(Y7="",NA(),Y7)</f>
        <v>89.09</v>
      </c>
      <c r="Z6" s="35">
        <f t="shared" ref="Z6:AH6" si="4">IF(Z7="",NA(),Z7)</f>
        <v>96.9</v>
      </c>
      <c r="AA6" s="35">
        <f t="shared" si="4"/>
        <v>78.64</v>
      </c>
      <c r="AB6" s="35">
        <f t="shared" si="4"/>
        <v>81.8</v>
      </c>
      <c r="AC6" s="35">
        <f t="shared" si="4"/>
        <v>85.55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2917.99</v>
      </c>
      <c r="BI6" s="35">
        <f t="shared" si="7"/>
        <v>2710.04</v>
      </c>
      <c r="BJ6" s="35">
        <f t="shared" si="7"/>
        <v>2456.08</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39.97</v>
      </c>
      <c r="BR6" s="35">
        <f t="shared" ref="BR6:BZ6" si="8">IF(BR7="",NA(),BR7)</f>
        <v>55.48</v>
      </c>
      <c r="BS6" s="35">
        <f t="shared" si="8"/>
        <v>36.4</v>
      </c>
      <c r="BT6" s="35">
        <f t="shared" si="8"/>
        <v>40.92</v>
      </c>
      <c r="BU6" s="35">
        <f t="shared" si="8"/>
        <v>45.09</v>
      </c>
      <c r="BV6" s="35">
        <f t="shared" si="8"/>
        <v>33.58</v>
      </c>
      <c r="BW6" s="35">
        <f t="shared" si="8"/>
        <v>46.26</v>
      </c>
      <c r="BX6" s="35">
        <f t="shared" si="8"/>
        <v>45.81</v>
      </c>
      <c r="BY6" s="35">
        <f t="shared" si="8"/>
        <v>43.43</v>
      </c>
      <c r="BZ6" s="35">
        <f t="shared" si="8"/>
        <v>41.41</v>
      </c>
      <c r="CA6" s="34" t="str">
        <f>IF(CA7="","",IF(CA7="-","【-】","【"&amp;SUBSTITUTE(TEXT(CA7,"#,##0.00"),"-","△")&amp;"】"))</f>
        <v>【45.31】</v>
      </c>
      <c r="CB6" s="35">
        <f>IF(CB7="",NA(),CB7)</f>
        <v>606.87</v>
      </c>
      <c r="CC6" s="35">
        <f t="shared" ref="CC6:CK6" si="9">IF(CC7="",NA(),CC7)</f>
        <v>438.86</v>
      </c>
      <c r="CD6" s="35">
        <f t="shared" si="9"/>
        <v>672.91</v>
      </c>
      <c r="CE6" s="35">
        <f t="shared" si="9"/>
        <v>599.66</v>
      </c>
      <c r="CF6" s="35">
        <f t="shared" si="9"/>
        <v>545.36</v>
      </c>
      <c r="CG6" s="35">
        <f t="shared" si="9"/>
        <v>514.39</v>
      </c>
      <c r="CH6" s="35">
        <f t="shared" si="9"/>
        <v>376.4</v>
      </c>
      <c r="CI6" s="35">
        <f t="shared" si="9"/>
        <v>383.92</v>
      </c>
      <c r="CJ6" s="35">
        <f t="shared" si="9"/>
        <v>400.44</v>
      </c>
      <c r="CK6" s="35">
        <f t="shared" si="9"/>
        <v>417.56</v>
      </c>
      <c r="CL6" s="34" t="str">
        <f>IF(CL7="","",IF(CL7="-","【-】","【"&amp;SUBSTITUTE(TEXT(CL7,"#,##0.00"),"-","△")&amp;"】"))</f>
        <v>【379.91】</v>
      </c>
      <c r="CM6" s="35">
        <f>IF(CM7="",NA(),CM7)</f>
        <v>14.29</v>
      </c>
      <c r="CN6" s="35">
        <f t="shared" ref="CN6:CV6" si="10">IF(CN7="",NA(),CN7)</f>
        <v>14.29</v>
      </c>
      <c r="CO6" s="35">
        <f t="shared" si="10"/>
        <v>14.29</v>
      </c>
      <c r="CP6" s="35">
        <f t="shared" si="10"/>
        <v>14.29</v>
      </c>
      <c r="CQ6" s="35">
        <f t="shared" si="10"/>
        <v>14.29</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75.83</v>
      </c>
      <c r="CY6" s="35">
        <f t="shared" ref="CY6:DG6" si="11">IF(CY7="",NA(),CY7)</f>
        <v>75.94</v>
      </c>
      <c r="CZ6" s="35">
        <f t="shared" si="11"/>
        <v>76.349999999999994</v>
      </c>
      <c r="DA6" s="35">
        <f t="shared" si="11"/>
        <v>77.989999999999995</v>
      </c>
      <c r="DB6" s="35">
        <f t="shared" si="11"/>
        <v>78.349999999999994</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15521</v>
      </c>
      <c r="D7" s="37">
        <v>47</v>
      </c>
      <c r="E7" s="37">
        <v>17</v>
      </c>
      <c r="F7" s="37">
        <v>6</v>
      </c>
      <c r="G7" s="37">
        <v>0</v>
      </c>
      <c r="H7" s="37" t="s">
        <v>98</v>
      </c>
      <c r="I7" s="37" t="s">
        <v>99</v>
      </c>
      <c r="J7" s="37" t="s">
        <v>100</v>
      </c>
      <c r="K7" s="37" t="s">
        <v>101</v>
      </c>
      <c r="L7" s="37" t="s">
        <v>102</v>
      </c>
      <c r="M7" s="37" t="s">
        <v>103</v>
      </c>
      <c r="N7" s="38" t="s">
        <v>104</v>
      </c>
      <c r="O7" s="38" t="s">
        <v>105</v>
      </c>
      <c r="P7" s="38">
        <v>13.48</v>
      </c>
      <c r="Q7" s="38">
        <v>78.400000000000006</v>
      </c>
      <c r="R7" s="38">
        <v>4510</v>
      </c>
      <c r="S7" s="38">
        <v>5111</v>
      </c>
      <c r="T7" s="38">
        <v>404.94</v>
      </c>
      <c r="U7" s="38">
        <v>12.62</v>
      </c>
      <c r="V7" s="38">
        <v>679</v>
      </c>
      <c r="W7" s="38">
        <v>0.45</v>
      </c>
      <c r="X7" s="38">
        <v>1508.89</v>
      </c>
      <c r="Y7" s="38">
        <v>89.09</v>
      </c>
      <c r="Z7" s="38">
        <v>96.9</v>
      </c>
      <c r="AA7" s="38">
        <v>78.64</v>
      </c>
      <c r="AB7" s="38">
        <v>81.8</v>
      </c>
      <c r="AC7" s="38">
        <v>85.55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2917.99</v>
      </c>
      <c r="BI7" s="38">
        <v>2710.04</v>
      </c>
      <c r="BJ7" s="38">
        <v>2456.08</v>
      </c>
      <c r="BK7" s="38">
        <v>1451.54</v>
      </c>
      <c r="BL7" s="38">
        <v>1063.93</v>
      </c>
      <c r="BM7" s="38">
        <v>1060.8599999999999</v>
      </c>
      <c r="BN7" s="38">
        <v>1006.65</v>
      </c>
      <c r="BO7" s="38">
        <v>998.42</v>
      </c>
      <c r="BP7" s="38">
        <v>953.26</v>
      </c>
      <c r="BQ7" s="38">
        <v>39.97</v>
      </c>
      <c r="BR7" s="38">
        <v>55.48</v>
      </c>
      <c r="BS7" s="38">
        <v>36.4</v>
      </c>
      <c r="BT7" s="38">
        <v>40.92</v>
      </c>
      <c r="BU7" s="38">
        <v>45.09</v>
      </c>
      <c r="BV7" s="38">
        <v>33.58</v>
      </c>
      <c r="BW7" s="38">
        <v>46.26</v>
      </c>
      <c r="BX7" s="38">
        <v>45.81</v>
      </c>
      <c r="BY7" s="38">
        <v>43.43</v>
      </c>
      <c r="BZ7" s="38">
        <v>41.41</v>
      </c>
      <c r="CA7" s="38">
        <v>45.31</v>
      </c>
      <c r="CB7" s="38">
        <v>606.87</v>
      </c>
      <c r="CC7" s="38">
        <v>438.86</v>
      </c>
      <c r="CD7" s="38">
        <v>672.91</v>
      </c>
      <c r="CE7" s="38">
        <v>599.66</v>
      </c>
      <c r="CF7" s="38">
        <v>545.36</v>
      </c>
      <c r="CG7" s="38">
        <v>514.39</v>
      </c>
      <c r="CH7" s="38">
        <v>376.4</v>
      </c>
      <c r="CI7" s="38">
        <v>383.92</v>
      </c>
      <c r="CJ7" s="38">
        <v>400.44</v>
      </c>
      <c r="CK7" s="38">
        <v>417.56</v>
      </c>
      <c r="CL7" s="38">
        <v>379.91</v>
      </c>
      <c r="CM7" s="38">
        <v>14.29</v>
      </c>
      <c r="CN7" s="38">
        <v>14.29</v>
      </c>
      <c r="CO7" s="38">
        <v>14.29</v>
      </c>
      <c r="CP7" s="38">
        <v>14.29</v>
      </c>
      <c r="CQ7" s="38">
        <v>14.29</v>
      </c>
      <c r="CR7" s="38">
        <v>29.28</v>
      </c>
      <c r="CS7" s="38">
        <v>33.729999999999997</v>
      </c>
      <c r="CT7" s="38">
        <v>33.21</v>
      </c>
      <c r="CU7" s="38">
        <v>32.229999999999997</v>
      </c>
      <c r="CV7" s="38">
        <v>32.479999999999997</v>
      </c>
      <c r="CW7" s="38">
        <v>33.67</v>
      </c>
      <c r="CX7" s="38">
        <v>75.83</v>
      </c>
      <c r="CY7" s="38">
        <v>75.94</v>
      </c>
      <c r="CZ7" s="38">
        <v>76.349999999999994</v>
      </c>
      <c r="DA7" s="38">
        <v>77.989999999999995</v>
      </c>
      <c r="DB7" s="38">
        <v>78.349999999999994</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繁人</cp:lastModifiedBy>
  <dcterms:created xsi:type="dcterms:W3CDTF">2020-12-04T03:10:41Z</dcterms:created>
  <dcterms:modified xsi:type="dcterms:W3CDTF">2021-01-25T00:22:11Z</dcterms:modified>
  <cp:category/>
</cp:coreProperties>
</file>